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<sst xmlns="http://schemas.openxmlformats.org/spreadsheetml/2006/main" count="137" uniqueCount="130">
  <si>
    <t xml:space="preserve">ΕΝΕΡΓΗΤΙΚΟ                         </t>
  </si>
  <si>
    <t xml:space="preserve"> Αξία κτήσεως </t>
  </si>
  <si>
    <t xml:space="preserve">   Αποσβέσεις </t>
  </si>
  <si>
    <t xml:space="preserve">   Αναπ. Αξία </t>
  </si>
  <si>
    <t xml:space="preserve">   Αναπ. Αξία</t>
  </si>
  <si>
    <t xml:space="preserve">Β.ΕΞΟΔΑ ΕΓΚΑΤΑΣΤΑΣΕΩΣ              </t>
  </si>
  <si>
    <t xml:space="preserve">  1.Έξοδα ιδρύσεως και πρώτης      </t>
  </si>
  <si>
    <t xml:space="preserve">    εγκαταστάσεως.                 </t>
  </si>
  <si>
    <t xml:space="preserve">  4.Λοιπά έξοδα εγκατάστασης       </t>
  </si>
  <si>
    <t xml:space="preserve">Σύνολα εξόδων εγκατάστασης         </t>
  </si>
  <si>
    <t xml:space="preserve">Γ.ΠΑΓΙΟ ΕΝΕΡΓΗΤΙΚΟ                 </t>
  </si>
  <si>
    <t xml:space="preserve">ΙΙ.Ενσώματες ακινητοποιήσεις       </t>
  </si>
  <si>
    <t xml:space="preserve">  3.Κτίρια και τεχνικά έργα        </t>
  </si>
  <si>
    <t xml:space="preserve">  5.Μεταφορικά μέσα                </t>
  </si>
  <si>
    <t xml:space="preserve">  6.Επιπλα και λοιπός εξοπλισμός   </t>
  </si>
  <si>
    <t xml:space="preserve">Σύνολα ενσωμάτων ακινητ.           </t>
  </si>
  <si>
    <t xml:space="preserve">ΣΥΝΟΛΟ ΑΚΙΝΗΤΟΠΟΙΗΣΕΩΝ (ΓΙ+ΓΙΙ)    </t>
  </si>
  <si>
    <t xml:space="preserve">     χρηματοοικονομικές απαιτήσεις </t>
  </si>
  <si>
    <t xml:space="preserve">Σύνολα συμμετοχών                  </t>
  </si>
  <si>
    <t xml:space="preserve">Δ.ΚΥΚΛΟΦΟΡΟΥΝ ΕΝΕΡΓΗΤΙΚΟ           </t>
  </si>
  <si>
    <t xml:space="preserve">ΙΙ.Απαιτήσεις                      </t>
  </si>
  <si>
    <t xml:space="preserve">  1.Πελάτες                        </t>
  </si>
  <si>
    <t xml:space="preserve">    Μείον προβλέψεις               </t>
  </si>
  <si>
    <t xml:space="preserve">   (μείον τα προεξοφλ.-μεταβιβασμ.)</t>
  </si>
  <si>
    <t xml:space="preserve">    Μείον:Μη δουλευμένοι τόκοι     </t>
  </si>
  <si>
    <t xml:space="preserve">  3β.Επιταγές εισπρακτέες σε       </t>
  </si>
  <si>
    <t xml:space="preserve">     καθυστέρηση (σφραγισμένες)    </t>
  </si>
  <si>
    <t xml:space="preserve">  11.Χρεώστες διάφοροι             </t>
  </si>
  <si>
    <t xml:space="preserve">Σύνολα απαιτήσεων                  </t>
  </si>
  <si>
    <t xml:space="preserve">IV.Διαθέσιμα                       </t>
  </si>
  <si>
    <t xml:space="preserve">  1.Ταμείο                         </t>
  </si>
  <si>
    <t xml:space="preserve">  3.Καταθέσεις όψεως και προθεσμίας</t>
  </si>
  <si>
    <t xml:space="preserve">         Ποσά </t>
  </si>
  <si>
    <t xml:space="preserve">         Ποσά</t>
  </si>
  <si>
    <t xml:space="preserve">   κλειόμενης </t>
  </si>
  <si>
    <t xml:space="preserve"> προηγούμενης</t>
  </si>
  <si>
    <t xml:space="preserve">ΠΑΘΗΤΙΚΟ                           </t>
  </si>
  <si>
    <t xml:space="preserve">Α.ΙΔΙΑ ΚΕΦΑΛΑΙΑ                    </t>
  </si>
  <si>
    <t xml:space="preserve">Ι.Κεφάλαιο                         </t>
  </si>
  <si>
    <t xml:space="preserve">  1.Καταβλημένο                    </t>
  </si>
  <si>
    <t xml:space="preserve">ΙV.Αποθεματικά κεφάλαια            </t>
  </si>
  <si>
    <t xml:space="preserve">  1.Τακτικό αποθεματικό            </t>
  </si>
  <si>
    <t xml:space="preserve">    και χρεογράφων προς συμψηφισμό </t>
  </si>
  <si>
    <t xml:space="preserve">V.Αποτελέσματα εις νέο             </t>
  </si>
  <si>
    <t xml:space="preserve">  Υπόλοιπο ζημιών χρήσεως εις νέο  </t>
  </si>
  <si>
    <t xml:space="preserve">  1.Καταθέσεις μετόχων ή εταίρων   </t>
  </si>
  <si>
    <t xml:space="preserve">Γ.ΥΠΟΧΡΕΩΣΕΙΣ                      </t>
  </si>
  <si>
    <t xml:space="preserve">ΙΙ.Βραχυπρόθεσμες υποχρεώσεις      </t>
  </si>
  <si>
    <t xml:space="preserve">  1.Προμηθευτές                    </t>
  </si>
  <si>
    <t xml:space="preserve">  5.Υποχρεώσεις από φόρους - τέλη  </t>
  </si>
  <si>
    <t xml:space="preserve">  6.Ασφαλιστικοί Οργανισμοί        </t>
  </si>
  <si>
    <t xml:space="preserve">  11.Πιστωτές διάφοροι             </t>
  </si>
  <si>
    <t xml:space="preserve">ΣΥΝΟΛΟ ΥΠΟΧΡΕΩΣΕΩΝ ( Γ Ι + Γ Ι Ι ) </t>
  </si>
  <si>
    <t>Δ.ΜΕΤΑΒΑΤΙΚΟΙ ΛΟΓΑΡΙΑΣΜΟΙ ΠΑΘΗΤΙΚΟΥ</t>
  </si>
  <si>
    <t xml:space="preserve">  2.Εξοδα χρήσεως δουλευμένα       </t>
  </si>
  <si>
    <t xml:space="preserve">ΓΕΝΙΚΟ ΣΥΝΟΛΟ ΠΑΘΗΤΙΚΟΥ (Α+Β+Γ+Δ)  </t>
  </si>
  <si>
    <t>III.Συμμετοχές και άλλες μακροπρόθεσμες</t>
  </si>
  <si>
    <t xml:space="preserve">  7.Λοιπές μακροπρόθεσμες απαιτήσεις</t>
  </si>
  <si>
    <t>ΣΥΝΟΛΟ ΠΑΓΙΟΥ ΕΝΕΡΓΗΤΙΚΟΥ(ΓΙ+ΓΙΙ+ΓΙΙΙ)</t>
  </si>
  <si>
    <t xml:space="preserve">  2.Γραμμάτια εισπρακτέα χατροφυλακιου</t>
  </si>
  <si>
    <t>ΣΥΝΟΛΟ ΚΥΚΛΟΦΟΡΟΥΝΤΟΣ ΕΝΕΡΓΗΤΙΚΟΥ(ΔI+ΔΙΙ+ΔΙΙΙ+ΔΙV)</t>
  </si>
  <si>
    <t>ΓΕΝΙΚΟ ΣΥΝΟΛΟ ΕΝΕΡΓΗΤΙΚΟΥ (Α+Β+Γ+Δ+Ε)</t>
  </si>
  <si>
    <t>Ποσά 
κλειόμενης χρήσης 2012</t>
  </si>
  <si>
    <t xml:space="preserve">    Μείον:Ζημιά από πώληση ή υποτίμηση συμ/χων</t>
  </si>
  <si>
    <t xml:space="preserve">  Υπόλοιπο ζημιών προηγούμενων χρήσεων</t>
  </si>
  <si>
    <t>VΙ.Ποσά προορισμένα για αύξηση κεφαλαίου</t>
  </si>
  <si>
    <t>ΣΥΝΟΛΟ ΙΔΙΩΝ ΚΕΦΑΛΑΙΩΝ [ AI + AII +AIV+AV+AVI]</t>
  </si>
  <si>
    <t xml:space="preserve">  2α.Επιταγες πληρωτέες μεταχρονολογημένες</t>
  </si>
  <si>
    <t xml:space="preserve">  3.Τράπεζες λογαριασμοί βραχυπρόθεσμων υποχρ/σεων</t>
  </si>
  <si>
    <t xml:space="preserve">I.Αποτελέσματα εκμετάλευσης        </t>
  </si>
  <si>
    <t xml:space="preserve">Κύκλος  εργασιών (πωλήσεις)        </t>
  </si>
  <si>
    <t xml:space="preserve">Μείον:Κόστος πωλήσεων              </t>
  </si>
  <si>
    <t xml:space="preserve">1.Πλέον:Άλλα έσοδα εκμεταλλεύσεως  </t>
  </si>
  <si>
    <t xml:space="preserve">Σύνολο                             </t>
  </si>
  <si>
    <t xml:space="preserve">3.Έξοδα λειτουργίας διαθέσεως      </t>
  </si>
  <si>
    <t xml:space="preserve">  ΠΛΕΟΝ (ή μείον)                  </t>
  </si>
  <si>
    <t xml:space="preserve">4.Πιστωτικοί τόκοι &amp; συναφή έσοδα  </t>
  </si>
  <si>
    <t xml:space="preserve">  Μείον:                           </t>
  </si>
  <si>
    <t xml:space="preserve">3.Xρεωστικοί τόκοι &amp; συναφή έξοδα  </t>
  </si>
  <si>
    <t xml:space="preserve">1.Eκτακτα &amp; ανόργανα έξοδα         </t>
  </si>
  <si>
    <t xml:space="preserve">4.Προβλ. για έκτακτους κινδύνους   </t>
  </si>
  <si>
    <t xml:space="preserve">ΜΕΙΟΝ:                             </t>
  </si>
  <si>
    <t xml:space="preserve">ΧΡΗΣΕΩΣ προ φόρων                  </t>
  </si>
  <si>
    <t xml:space="preserve">  Οργανικά &amp; Έκτακτα αποτελέσματα (κέρδη/ζημιές)</t>
  </si>
  <si>
    <t>ΚΑΘΑΡΑ ΑΠΟΤΕΛΕΣΜΑΤΑ (Κέρδη ή Ζημιές)</t>
  </si>
  <si>
    <t xml:space="preserve">  Ολικά Αποτελέσματα (κέρδη/ζημιές) Εκμεταλλεύσεως</t>
  </si>
  <si>
    <t xml:space="preserve">  Μερικά Αποτελέσματα (κέρδη/ζημιές)Εκμεταλλεύσεως</t>
  </si>
  <si>
    <t>Μείον:1.Έξοδα Διοικητικής Λειτουργίας</t>
  </si>
  <si>
    <t>Μικτά Αποτελέσματα (κέρδη/Ζημιές) Εκμεταλλεύσεως</t>
  </si>
  <si>
    <t>Σύνολο αποσβέσεων παγίων στοιχείων</t>
  </si>
  <si>
    <t xml:space="preserve">Μείον: Οι απο αυές ενσωματωμένες </t>
  </si>
  <si>
    <t>στο λειτουργικό κόστος</t>
  </si>
  <si>
    <t xml:space="preserve">          Ποσά</t>
  </si>
  <si>
    <t xml:space="preserve">  προηγούμενης</t>
  </si>
  <si>
    <t xml:space="preserve">Καθαρά αποτελέσματα (κέρδη-ζημιές) χρήσεως       </t>
  </si>
  <si>
    <t xml:space="preserve">(+) ή (-):Υπόλοιπο αποτελεσμάτων                 </t>
  </si>
  <si>
    <t xml:space="preserve">( κερδών -ζημιών) προηγ. χρήσεων                 </t>
  </si>
  <si>
    <t xml:space="preserve">Σύνολο                                           </t>
  </si>
  <si>
    <t xml:space="preserve">Κέρδη προς διάθεση  ή ζημιές εις νέο             </t>
  </si>
  <si>
    <t>O ΔΙΑΧΕΙΡΙΣΤΗΣ</t>
  </si>
  <si>
    <t>ΛΥΜΠΕΡΟΠΟΥΛΟΣ ΣΤΕΦΑΝΟΣ</t>
  </si>
  <si>
    <t>Ο ΛΟΓΙΣΤΗΣ</t>
  </si>
  <si>
    <t xml:space="preserve">  6η Εταιρική Χρήση (01/01/2013-31/12/2013)</t>
  </si>
  <si>
    <t xml:space="preserve">  4.Μηχανήματα-τεχνικές εγκατ/σεις </t>
  </si>
  <si>
    <t xml:space="preserve">     λοιπός μηχαν. Εξοπλισμός</t>
  </si>
  <si>
    <t>Ι. Αποθέματα</t>
  </si>
  <si>
    <t xml:space="preserve">  5.Προκαταβολές γι' αγορές αποθεμάτων</t>
  </si>
  <si>
    <t>Σύνολα αποθεμάτων</t>
  </si>
  <si>
    <t xml:space="preserve">  3α.Επιταγές εισπρακτέες (μεταχρονολογημένες)</t>
  </si>
  <si>
    <t>Ε.ΜΕΤΑΒΑΤΙΚΟΙ ΛΟΓΑΡΙΑΣΜΟΙ ΕΝΕΡΓΗΤΙΚΟΥ</t>
  </si>
  <si>
    <t xml:space="preserve">  1.Εξοδα επόμενων χρήσεων</t>
  </si>
  <si>
    <t xml:space="preserve">  Χρήσης 2012</t>
  </si>
  <si>
    <t>Ποσά 
κλειόμενης χρήσης 2013</t>
  </si>
  <si>
    <t xml:space="preserve">         ΣΤΕΦΑΝΟΣ ΛΥΜΠΕΡΟΠΟΥΛΟΣ ALTERNATIVE LOGISTICS OPERATIONS ΜΟΝ.ΕΠΕ ΙΣΟΛΟΓΙΣΜΟΣ της 31/12/2013</t>
  </si>
  <si>
    <t>(01/01/2013-31/12/2013)</t>
  </si>
  <si>
    <t>ΚΑΤΑΣΤΑΣΗ ΛΟΓΑΡΙΑΣΜΟΥ ΑΠΟΤΕΛΕΣΜΑΤΩΝ ΧΡΗΣΗΣ (Λ/86) της 31ης ΔΕΚΕΜΒΡΙΟΥ 2013</t>
  </si>
  <si>
    <t xml:space="preserve">  χρήσης 2013</t>
  </si>
  <si>
    <t xml:space="preserve">  χρήσης 2012</t>
  </si>
  <si>
    <t>II. Πλέον (ή μείον): Έκτακτα Αποτελέσματα</t>
  </si>
  <si>
    <t>2.Έκτακτα κέρδη</t>
  </si>
  <si>
    <t>3.Έσοδα προηγούμενων χρήσεων</t>
  </si>
  <si>
    <t>2.Έκτακτες ζημιές</t>
  </si>
  <si>
    <t>3.Έξοδα προηγούμενων χρήσεων</t>
  </si>
  <si>
    <t>ΛΟΝΤΟΥ ΛΥΜΠΕΡΟΠΟΥΛΟΥ ΑΛΕΞΑΝΔΡΑ</t>
  </si>
  <si>
    <t>ΠΙΝΑΚΑΣ ΔΙΑΘΕΣΗΣ ΑΠΟΤΕΛΕΣΜΑΤΩΝ (Λ/88) της 31ης ΔΕΚΕΜΒΡΙΟΥ 2013</t>
  </si>
  <si>
    <t xml:space="preserve">   χρήσης 2012</t>
  </si>
  <si>
    <t>1.MEION:Φόρος εισοδήματος και εισφορά Ο.Γ.Α.</t>
  </si>
  <si>
    <t>2.Λοιποί μη ενσωματ.</t>
  </si>
  <si>
    <t>στο λειτουρ. Κόστος φόροι</t>
  </si>
  <si>
    <t xml:space="preserve">  Χρήσης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</si>
</sst>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34" fillId="0" borderId="0" xfId="0" applyNumberFormat="1" applyFont="1" applyAlignment="1">
      <alignment/>
    </xf>
    <xf numFmtId="4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/>
    </xf>
    <xf numFmtId="0" fontId="36" fillId="0" borderId="0" xfId="0" applyFont="1" applyAlignment="1" quotePrefix="1">
      <alignment/>
    </xf>
    <xf numFmtId="4" fontId="34" fillId="0" borderId="11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4" fillId="0" borderId="0" xfId="0" applyNumberFormat="1" applyFont="1" applyAlignment="1" quotePrefix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 quotePrefix="1">
      <alignment/>
    </xf>
    <xf numFmtId="0" fontId="34" fillId="0" borderId="0" xfId="0" applyFont="1" applyBorder="1" applyAlignment="1">
      <alignment/>
    </xf>
    <xf numFmtId="4" fontId="34" fillId="0" borderId="11" xfId="0" applyNumberFormat="1" applyFont="1" applyBorder="1" applyAlignment="1" quotePrefix="1">
      <alignment/>
    </xf>
    <xf numFmtId="0" fontId="37" fillId="0" borderId="0" xfId="0" applyFont="1" applyAlignment="1">
      <alignment/>
    </xf>
    <xf numFmtId="4" fontId="34" fillId="0" borderId="10" xfId="0" applyNumberFormat="1" applyFont="1" applyBorder="1" applyAlignment="1">
      <alignment/>
    </xf>
    <xf numFmtId="4" fontId="34" fillId="0" borderId="0" xfId="0" applyNumberFormat="1" applyFont="1" applyAlignment="1" quotePrefix="1">
      <alignment/>
    </xf>
    <xf numFmtId="4" fontId="34" fillId="0" borderId="10" xfId="0" applyNumberFormat="1" applyFont="1" applyBorder="1" applyAlignment="1" quotePrefix="1">
      <alignment/>
    </xf>
    <xf numFmtId="4" fontId="34" fillId="0" borderId="0" xfId="0" applyNumberFormat="1" applyFont="1" applyBorder="1" applyAlignment="1" quotePrefix="1">
      <alignment/>
    </xf>
    <xf numFmtId="4" fontId="34" fillId="0" borderId="14" xfId="0" applyNumberFormat="1" applyFont="1" applyBorder="1" applyAlignment="1">
      <alignment/>
    </xf>
    <xf numFmtId="4" fontId="34" fillId="0" borderId="13" xfId="0" applyNumberFormat="1" applyFont="1" applyBorder="1" applyAlignment="1" quotePrefix="1">
      <alignment/>
    </xf>
    <xf numFmtId="0" fontId="37" fillId="0" borderId="0" xfId="0" applyFont="1" applyAlignment="1" quotePrefix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B73">
      <selection activeCell="K85" sqref="K85"/>
    </sheetView>
  </sheetViews>
  <sheetFormatPr defaultColWidth="9.140625" defaultRowHeight="15"/>
  <cols>
    <col min="1" max="1" width="42.140625" style="3" customWidth="1"/>
    <col min="2" max="2" width="13.7109375" style="3" customWidth="1"/>
    <col min="3" max="3" width="13.28125" style="3" customWidth="1"/>
    <col min="4" max="4" width="13.421875" style="3" bestFit="1" customWidth="1"/>
    <col min="5" max="5" width="14.00390625" style="3" bestFit="1" customWidth="1"/>
    <col min="6" max="6" width="13.421875" style="3" bestFit="1" customWidth="1"/>
    <col min="7" max="7" width="14.7109375" style="3" bestFit="1" customWidth="1"/>
    <col min="8" max="8" width="0.85546875" style="3" customWidth="1"/>
    <col min="9" max="9" width="45.140625" style="3" customWidth="1"/>
    <col min="10" max="10" width="9.8515625" style="3" bestFit="1" customWidth="1"/>
    <col min="11" max="11" width="13.28125" style="3" bestFit="1" customWidth="1"/>
    <col min="12" max="12" width="9.8515625" style="3" bestFit="1" customWidth="1"/>
    <col min="13" max="13" width="13.28125" style="3" bestFit="1" customWidth="1"/>
    <col min="14" max="16384" width="9.140625" style="3" customWidth="1"/>
  </cols>
  <sheetData>
    <row r="1" spans="1:13" s="14" customFormat="1" ht="18.75">
      <c r="A1" s="2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4" customFormat="1" ht="15.75" customHeight="1">
      <c r="A2" s="22" t="s">
        <v>102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customHeight="1">
      <c r="A3" s="4" t="s">
        <v>0</v>
      </c>
      <c r="I3" s="4" t="s">
        <v>36</v>
      </c>
      <c r="J3" s="24"/>
      <c r="K3" s="24" t="s">
        <v>112</v>
      </c>
      <c r="L3" s="24"/>
      <c r="M3" s="24" t="s">
        <v>62</v>
      </c>
    </row>
    <row r="4" spans="4:13" ht="15">
      <c r="D4" s="4" t="s">
        <v>129</v>
      </c>
      <c r="G4" s="4" t="s">
        <v>111</v>
      </c>
      <c r="I4" s="4" t="s">
        <v>37</v>
      </c>
      <c r="J4" s="24"/>
      <c r="K4" s="24"/>
      <c r="L4" s="24"/>
      <c r="M4" s="24"/>
    </row>
    <row r="5" spans="2:9" ht="15"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4</v>
      </c>
      <c r="I5" s="4" t="s">
        <v>38</v>
      </c>
    </row>
    <row r="6" spans="1:13" ht="15">
      <c r="A6" s="4" t="s">
        <v>5</v>
      </c>
      <c r="I6" s="4" t="s">
        <v>39</v>
      </c>
      <c r="K6" s="1">
        <v>18000</v>
      </c>
      <c r="M6" s="1">
        <v>18000</v>
      </c>
    </row>
    <row r="7" spans="1:13" ht="15.75" thickBot="1">
      <c r="A7" s="4" t="s">
        <v>6</v>
      </c>
      <c r="K7" s="6">
        <v>18000</v>
      </c>
      <c r="M7" s="6">
        <v>18000</v>
      </c>
    </row>
    <row r="8" spans="1:9" ht="15.75" thickTop="1">
      <c r="A8" s="4" t="s">
        <v>7</v>
      </c>
      <c r="B8" s="1">
        <v>213</v>
      </c>
      <c r="C8" s="1">
        <v>212.98</v>
      </c>
      <c r="D8" s="1">
        <v>0.02</v>
      </c>
      <c r="E8" s="1">
        <v>213</v>
      </c>
      <c r="F8" s="1">
        <v>212.98</v>
      </c>
      <c r="G8" s="1">
        <v>0.02</v>
      </c>
      <c r="I8" s="4" t="s">
        <v>40</v>
      </c>
    </row>
    <row r="9" spans="1:12" ht="15">
      <c r="A9" s="4" t="s">
        <v>8</v>
      </c>
      <c r="B9" s="2">
        <v>120.45</v>
      </c>
      <c r="C9" s="2">
        <v>107.5</v>
      </c>
      <c r="D9" s="2">
        <v>12.95</v>
      </c>
      <c r="E9" s="2">
        <v>56.22</v>
      </c>
      <c r="F9" s="2">
        <v>43.28</v>
      </c>
      <c r="G9" s="2">
        <v>12.94</v>
      </c>
      <c r="I9" s="4" t="s">
        <v>41</v>
      </c>
      <c r="J9" s="1">
        <v>1592.72</v>
      </c>
      <c r="L9" s="1">
        <v>1592.72</v>
      </c>
    </row>
    <row r="10" spans="1:9" ht="15.75" thickBot="1">
      <c r="A10" s="4" t="s">
        <v>9</v>
      </c>
      <c r="B10" s="6">
        <v>333.45</v>
      </c>
      <c r="C10" s="6">
        <v>320.48</v>
      </c>
      <c r="D10" s="6">
        <v>12.97</v>
      </c>
      <c r="E10" s="6">
        <f>SUM(E8:E9)</f>
        <v>269.22</v>
      </c>
      <c r="F10" s="6">
        <f>SUM(F8:F9)</f>
        <v>256.26</v>
      </c>
      <c r="G10" s="6">
        <f>SUM(G8:G9)</f>
        <v>12.959999999999999</v>
      </c>
      <c r="H10" s="6">
        <f>SUM(H8:H9)</f>
        <v>0</v>
      </c>
      <c r="I10" s="4" t="s">
        <v>63</v>
      </c>
    </row>
    <row r="11" spans="1:13" ht="15.75" thickTop="1">
      <c r="A11" s="4" t="s">
        <v>10</v>
      </c>
      <c r="E11" s="1"/>
      <c r="F11" s="1"/>
      <c r="G11" s="1"/>
      <c r="I11" s="4" t="s">
        <v>42</v>
      </c>
      <c r="K11" s="1">
        <v>1592.72</v>
      </c>
      <c r="M11" s="1">
        <v>1592.72</v>
      </c>
    </row>
    <row r="12" spans="1:13" ht="15.75" thickBot="1">
      <c r="A12" s="4" t="s">
        <v>11</v>
      </c>
      <c r="E12" s="1"/>
      <c r="F12" s="1"/>
      <c r="G12" s="1"/>
      <c r="K12" s="6">
        <v>1592.72</v>
      </c>
      <c r="M12" s="6">
        <v>1592.72</v>
      </c>
    </row>
    <row r="13" spans="5:13" ht="15.75" thickTop="1">
      <c r="E13" s="1"/>
      <c r="F13" s="1"/>
      <c r="G13" s="1"/>
      <c r="K13" s="4"/>
      <c r="M13" s="4"/>
    </row>
    <row r="14" spans="1:9" ht="15">
      <c r="A14" s="4" t="s">
        <v>12</v>
      </c>
      <c r="B14" s="1">
        <v>1540</v>
      </c>
      <c r="C14" s="1">
        <v>224.93</v>
      </c>
      <c r="D14" s="1">
        <v>1315.07</v>
      </c>
      <c r="E14" s="1">
        <v>1540</v>
      </c>
      <c r="F14" s="1">
        <v>163.33</v>
      </c>
      <c r="G14" s="1">
        <v>1376.67</v>
      </c>
      <c r="I14" s="4" t="s">
        <v>43</v>
      </c>
    </row>
    <row r="15" spans="1:12" ht="15">
      <c r="A15" s="4" t="s">
        <v>103</v>
      </c>
      <c r="B15" s="1"/>
      <c r="C15" s="1"/>
      <c r="D15" s="1"/>
      <c r="E15" s="1"/>
      <c r="F15" s="1"/>
      <c r="G15" s="1"/>
      <c r="I15" s="4" t="s">
        <v>44</v>
      </c>
      <c r="J15" s="1">
        <v>-8314.67</v>
      </c>
      <c r="L15" s="1">
        <v>-18373.71</v>
      </c>
    </row>
    <row r="16" spans="1:13" ht="15.75" thickBot="1">
      <c r="A16" s="4" t="s">
        <v>104</v>
      </c>
      <c r="B16" s="1">
        <v>300</v>
      </c>
      <c r="C16" s="1">
        <v>299.99</v>
      </c>
      <c r="D16" s="1">
        <v>0.01</v>
      </c>
      <c r="E16" s="1"/>
      <c r="F16" s="1"/>
      <c r="G16" s="1"/>
      <c r="I16" s="4" t="s">
        <v>64</v>
      </c>
      <c r="K16" s="6">
        <v>-8314.67</v>
      </c>
      <c r="M16" s="6">
        <f>L15</f>
        <v>-18373.71</v>
      </c>
    </row>
    <row r="17" spans="1:7" ht="15.75" thickTop="1">
      <c r="A17" s="4" t="s">
        <v>13</v>
      </c>
      <c r="B17" s="1">
        <v>95434.74</v>
      </c>
      <c r="C17" s="1">
        <v>25307.34</v>
      </c>
      <c r="D17" s="1">
        <v>70127.4</v>
      </c>
      <c r="E17" s="1">
        <v>140096.39</v>
      </c>
      <c r="F17" s="1">
        <v>45463.83</v>
      </c>
      <c r="G17" s="1">
        <v>94632.56</v>
      </c>
    </row>
    <row r="18" spans="1:7" ht="15">
      <c r="A18" s="4" t="s">
        <v>14</v>
      </c>
      <c r="B18" s="1">
        <v>25406.97</v>
      </c>
      <c r="C18" s="1">
        <v>13663.89</v>
      </c>
      <c r="D18" s="1">
        <v>11743.08</v>
      </c>
      <c r="E18" s="1">
        <v>23946.73</v>
      </c>
      <c r="F18" s="1">
        <v>9567.11</v>
      </c>
      <c r="G18" s="1">
        <v>14379.62</v>
      </c>
    </row>
    <row r="19" spans="1:13" ht="15.75" thickBot="1">
      <c r="A19" s="4" t="s">
        <v>15</v>
      </c>
      <c r="B19" s="6">
        <f>SUM(B14:B18)</f>
        <v>122681.71</v>
      </c>
      <c r="C19" s="6">
        <f>SUM(C14:C18)</f>
        <v>39496.15</v>
      </c>
      <c r="D19" s="6">
        <f>SUM(D14:D18)</f>
        <v>83185.56</v>
      </c>
      <c r="E19" s="6">
        <v>165583.12</v>
      </c>
      <c r="F19" s="6">
        <v>55194.27</v>
      </c>
      <c r="G19" s="6">
        <v>110388.85</v>
      </c>
      <c r="K19" s="4"/>
      <c r="M19" s="4"/>
    </row>
    <row r="20" spans="1:9" ht="16.5" thickBot="1" thickTop="1">
      <c r="A20" s="4" t="s">
        <v>16</v>
      </c>
      <c r="B20" s="7">
        <v>122681.71</v>
      </c>
      <c r="C20" s="7">
        <v>39496.15</v>
      </c>
      <c r="D20" s="7">
        <v>83185.56</v>
      </c>
      <c r="E20" s="7">
        <v>165583.12</v>
      </c>
      <c r="F20" s="7">
        <v>55194.27</v>
      </c>
      <c r="G20" s="7">
        <v>110388.85</v>
      </c>
      <c r="I20" s="4" t="s">
        <v>65</v>
      </c>
    </row>
    <row r="21" spans="5:13" ht="15.75" thickTop="1">
      <c r="E21" s="1"/>
      <c r="F21" s="1"/>
      <c r="G21" s="1"/>
      <c r="I21" s="4" t="s">
        <v>45</v>
      </c>
      <c r="K21" s="1">
        <v>102000</v>
      </c>
      <c r="M21" s="1">
        <v>102000</v>
      </c>
    </row>
    <row r="22" spans="1:13" ht="15.75" thickBot="1">
      <c r="A22" s="4" t="s">
        <v>56</v>
      </c>
      <c r="B22" s="4"/>
      <c r="E22" s="1"/>
      <c r="F22" s="1"/>
      <c r="G22" s="1"/>
      <c r="K22" s="6">
        <v>102000</v>
      </c>
      <c r="M22" s="6">
        <v>102000</v>
      </c>
    </row>
    <row r="23" spans="1:13" ht="16.5" thickBot="1" thickTop="1">
      <c r="A23" s="4" t="s">
        <v>17</v>
      </c>
      <c r="E23" s="1"/>
      <c r="F23" s="1"/>
      <c r="G23" s="1"/>
      <c r="I23" s="4" t="s">
        <v>66</v>
      </c>
      <c r="K23" s="7">
        <v>113278.05</v>
      </c>
      <c r="M23" s="7">
        <f>M7+M12+M16+M22</f>
        <v>103219.01000000001</v>
      </c>
    </row>
    <row r="24" spans="5:13" ht="15.75" thickTop="1">
      <c r="E24" s="1"/>
      <c r="F24" s="1"/>
      <c r="G24" s="1"/>
      <c r="K24" s="4"/>
      <c r="M24" s="4"/>
    </row>
    <row r="25" spans="1:9" ht="15">
      <c r="A25" s="4" t="s">
        <v>57</v>
      </c>
      <c r="B25" s="4"/>
      <c r="D25" s="1">
        <v>4644</v>
      </c>
      <c r="E25" s="1"/>
      <c r="F25" s="1"/>
      <c r="G25" s="1">
        <v>4644</v>
      </c>
      <c r="I25" s="4" t="s">
        <v>46</v>
      </c>
    </row>
    <row r="26" spans="1:9" ht="15.75" thickBot="1">
      <c r="A26" s="4" t="s">
        <v>18</v>
      </c>
      <c r="D26" s="6">
        <v>4644</v>
      </c>
      <c r="E26" s="1"/>
      <c r="F26" s="1"/>
      <c r="G26" s="6">
        <v>4644</v>
      </c>
      <c r="I26" s="4" t="s">
        <v>47</v>
      </c>
    </row>
    <row r="27" spans="1:13" ht="16.5" thickBot="1" thickTop="1">
      <c r="A27" s="4" t="s">
        <v>58</v>
      </c>
      <c r="B27" s="4"/>
      <c r="D27" s="8">
        <v>87829.56</v>
      </c>
      <c r="E27" s="1"/>
      <c r="F27" s="1"/>
      <c r="G27" s="8">
        <v>115032.85</v>
      </c>
      <c r="I27" s="4" t="s">
        <v>48</v>
      </c>
      <c r="K27" s="1">
        <v>9845.12</v>
      </c>
      <c r="M27" s="1">
        <v>61869.34</v>
      </c>
    </row>
    <row r="28" spans="4:13" ht="15.75" thickTop="1">
      <c r="D28" s="4"/>
      <c r="E28" s="1"/>
      <c r="F28" s="1"/>
      <c r="G28" s="9"/>
      <c r="I28" s="4" t="s">
        <v>67</v>
      </c>
      <c r="K28" s="1">
        <v>885.6</v>
      </c>
      <c r="M28" s="1">
        <v>4644</v>
      </c>
    </row>
    <row r="29" spans="1:13" ht="15">
      <c r="A29" s="4" t="s">
        <v>19</v>
      </c>
      <c r="E29" s="1"/>
      <c r="F29" s="1"/>
      <c r="G29" s="1"/>
      <c r="I29" s="4" t="s">
        <v>68</v>
      </c>
      <c r="K29" s="1">
        <v>20564.29</v>
      </c>
      <c r="M29" s="1">
        <v>20565.55</v>
      </c>
    </row>
    <row r="30" spans="1:13" ht="15">
      <c r="A30" s="4"/>
      <c r="E30" s="1"/>
      <c r="F30" s="1"/>
      <c r="G30" s="1"/>
      <c r="I30" s="4" t="s">
        <v>49</v>
      </c>
      <c r="K30" s="1">
        <v>32794.04</v>
      </c>
      <c r="M30" s="1">
        <v>22119.98</v>
      </c>
    </row>
    <row r="31" spans="1:13" ht="15">
      <c r="A31" s="4" t="s">
        <v>105</v>
      </c>
      <c r="E31" s="1"/>
      <c r="F31" s="1"/>
      <c r="G31" s="1"/>
      <c r="I31" s="4" t="s">
        <v>50</v>
      </c>
      <c r="K31" s="1">
        <v>58045.95</v>
      </c>
      <c r="M31" s="1">
        <v>65937.5</v>
      </c>
    </row>
    <row r="32" spans="1:13" ht="15">
      <c r="A32" s="3" t="s">
        <v>106</v>
      </c>
      <c r="D32" s="15">
        <v>3658.05</v>
      </c>
      <c r="E32" s="1"/>
      <c r="F32" s="1"/>
      <c r="G32" s="1"/>
      <c r="I32" s="4" t="s">
        <v>51</v>
      </c>
      <c r="K32" s="1">
        <v>1245.01</v>
      </c>
      <c r="M32" s="1">
        <v>1697.39</v>
      </c>
    </row>
    <row r="33" spans="1:13" ht="15.75" thickBot="1">
      <c r="A33" s="3" t="s">
        <v>107</v>
      </c>
      <c r="D33" s="6">
        <v>3658.05</v>
      </c>
      <c r="E33" s="1"/>
      <c r="F33" s="1"/>
      <c r="G33" s="1"/>
      <c r="K33" s="6">
        <f>SUM(K27:K32)</f>
        <v>123380.01</v>
      </c>
      <c r="M33" s="6">
        <f>SUM(M27:M32)</f>
        <v>176833.76</v>
      </c>
    </row>
    <row r="34" spans="5:13" ht="16.5" thickBot="1" thickTop="1">
      <c r="E34" s="1"/>
      <c r="F34" s="1"/>
      <c r="G34" s="1"/>
      <c r="I34" s="4" t="s">
        <v>52</v>
      </c>
      <c r="K34" s="7">
        <v>123380.01</v>
      </c>
      <c r="M34" s="7">
        <f>M33</f>
        <v>176833.76</v>
      </c>
    </row>
    <row r="35" spans="1:7" ht="15.75" thickTop="1">
      <c r="A35" s="4" t="s">
        <v>20</v>
      </c>
      <c r="E35" s="1"/>
      <c r="F35" s="1"/>
      <c r="G35" s="1"/>
    </row>
    <row r="36" spans="1:6" ht="15">
      <c r="A36" s="4" t="s">
        <v>21</v>
      </c>
      <c r="C36" s="1">
        <v>106991.8</v>
      </c>
      <c r="F36" s="1">
        <v>110835.83</v>
      </c>
    </row>
    <row r="37" spans="1:7" ht="15">
      <c r="A37" s="4" t="s">
        <v>22</v>
      </c>
      <c r="D37" s="1">
        <v>106991.8</v>
      </c>
      <c r="G37" s="1">
        <v>110835.83</v>
      </c>
    </row>
    <row r="38" spans="1:5" ht="15">
      <c r="A38" s="4" t="s">
        <v>59</v>
      </c>
      <c r="B38" s="4"/>
      <c r="E38" s="4"/>
    </row>
    <row r="39" spans="1:13" ht="15">
      <c r="A39" s="4" t="s">
        <v>23</v>
      </c>
      <c r="C39" s="1">
        <v>14735.18</v>
      </c>
      <c r="F39" s="1">
        <v>14735.18</v>
      </c>
      <c r="K39" s="4"/>
      <c r="M39" s="4"/>
    </row>
    <row r="40" spans="2:9" ht="15.75" thickBot="1">
      <c r="B40" s="6">
        <v>14735.18</v>
      </c>
      <c r="E40" s="6">
        <v>14735.18</v>
      </c>
      <c r="I40" s="4" t="s">
        <v>53</v>
      </c>
    </row>
    <row r="41" spans="1:13" ht="15.75" thickTop="1">
      <c r="A41" s="4" t="s">
        <v>24</v>
      </c>
      <c r="C41" s="1">
        <v>14735.18</v>
      </c>
      <c r="D41" s="1">
        <v>14735.18</v>
      </c>
      <c r="F41" s="1">
        <v>14735.18</v>
      </c>
      <c r="G41" s="1">
        <v>14735.18</v>
      </c>
      <c r="I41" s="4" t="s">
        <v>54</v>
      </c>
      <c r="K41" s="1">
        <v>250.5</v>
      </c>
      <c r="M41" s="1">
        <v>-2377.35</v>
      </c>
    </row>
    <row r="42" spans="1:13" ht="15">
      <c r="A42" s="4"/>
      <c r="C42" s="1"/>
      <c r="D42" s="1"/>
      <c r="F42" s="1"/>
      <c r="G42" s="1"/>
      <c r="I42" s="4"/>
      <c r="K42" s="1"/>
      <c r="M42" s="1"/>
    </row>
    <row r="43" spans="1:13" ht="15">
      <c r="A43" s="4" t="s">
        <v>108</v>
      </c>
      <c r="C43" s="1"/>
      <c r="D43" s="1">
        <v>2583</v>
      </c>
      <c r="F43" s="1"/>
      <c r="G43" s="1"/>
      <c r="I43" s="4"/>
      <c r="K43" s="1"/>
      <c r="M43" s="1"/>
    </row>
    <row r="44" spans="1:13" ht="15.75" thickBot="1">
      <c r="A44" s="4" t="s">
        <v>25</v>
      </c>
      <c r="K44" s="6">
        <v>250.5</v>
      </c>
      <c r="M44" s="6">
        <v>-2377.35</v>
      </c>
    </row>
    <row r="45" spans="1:13" ht="15.75" thickTop="1">
      <c r="A45" s="4" t="s">
        <v>26</v>
      </c>
      <c r="D45" s="1">
        <v>10025.32</v>
      </c>
      <c r="G45" s="1">
        <v>10025.32</v>
      </c>
      <c r="K45" s="10"/>
      <c r="M45" s="10"/>
    </row>
    <row r="46" spans="1:13" ht="15">
      <c r="A46" s="4" t="s">
        <v>27</v>
      </c>
      <c r="D46" s="1">
        <v>6941.55</v>
      </c>
      <c r="G46" s="1">
        <v>608.13</v>
      </c>
      <c r="K46" s="10"/>
      <c r="M46" s="10"/>
    </row>
    <row r="47" spans="1:13" ht="15.75" thickBot="1">
      <c r="A47" s="11" t="s">
        <v>28</v>
      </c>
      <c r="B47" s="12"/>
      <c r="C47" s="12"/>
      <c r="D47" s="6">
        <v>141276.85</v>
      </c>
      <c r="E47" s="12"/>
      <c r="F47" s="12"/>
      <c r="G47" s="6">
        <f>G37+G41+G45+G46</f>
        <v>136204.46000000002</v>
      </c>
      <c r="K47" s="10"/>
      <c r="M47" s="10"/>
    </row>
    <row r="48" spans="4:13" ht="15.75" thickTop="1">
      <c r="D48" s="4"/>
      <c r="E48" s="1"/>
      <c r="F48" s="1"/>
      <c r="G48" s="9"/>
      <c r="K48" s="10"/>
      <c r="M48" s="10"/>
    </row>
    <row r="49" spans="1:13" ht="15">
      <c r="A49" s="4" t="s">
        <v>29</v>
      </c>
      <c r="E49" s="1"/>
      <c r="F49" s="1"/>
      <c r="G49" s="1"/>
      <c r="K49" s="10"/>
      <c r="M49" s="10"/>
    </row>
    <row r="50" spans="1:13" ht="15">
      <c r="A50" s="4" t="s">
        <v>30</v>
      </c>
      <c r="D50" s="1">
        <v>961.82</v>
      </c>
      <c r="E50" s="1"/>
      <c r="F50" s="1"/>
      <c r="G50" s="1">
        <v>10490.62</v>
      </c>
      <c r="K50" s="10"/>
      <c r="M50" s="10"/>
    </row>
    <row r="51" spans="1:13" ht="15">
      <c r="A51" s="4" t="s">
        <v>31</v>
      </c>
      <c r="D51" s="1">
        <v>2809.31</v>
      </c>
      <c r="E51" s="1"/>
      <c r="F51" s="1"/>
      <c r="G51" s="1">
        <v>15934.53</v>
      </c>
      <c r="K51" s="10"/>
      <c r="M51" s="10"/>
    </row>
    <row r="52" spans="4:13" ht="15.75" thickBot="1">
      <c r="D52" s="6">
        <v>3771.13</v>
      </c>
      <c r="E52" s="1"/>
      <c r="F52" s="1"/>
      <c r="G52" s="6">
        <v>26425.15</v>
      </c>
      <c r="K52" s="10"/>
      <c r="M52" s="10"/>
    </row>
    <row r="53" spans="4:13" ht="15.75" thickTop="1">
      <c r="D53" s="4"/>
      <c r="E53" s="1"/>
      <c r="F53" s="1"/>
      <c r="G53" s="9"/>
      <c r="K53" s="10"/>
      <c r="M53" s="10"/>
    </row>
    <row r="54" spans="1:13" ht="15.75" thickBot="1">
      <c r="A54" s="4" t="s">
        <v>60</v>
      </c>
      <c r="B54" s="4"/>
      <c r="C54" s="4"/>
      <c r="D54" s="6">
        <v>148706.03</v>
      </c>
      <c r="E54" s="1"/>
      <c r="F54" s="1"/>
      <c r="G54" s="6">
        <v>162629.61</v>
      </c>
      <c r="K54" s="10"/>
      <c r="M54" s="10"/>
    </row>
    <row r="55" spans="1:13" ht="15.75" thickTop="1">
      <c r="A55" s="4"/>
      <c r="B55" s="4"/>
      <c r="C55" s="4"/>
      <c r="D55" s="10"/>
      <c r="E55" s="1"/>
      <c r="F55" s="1"/>
      <c r="G55" s="10"/>
      <c r="K55" s="10"/>
      <c r="M55" s="10"/>
    </row>
    <row r="56" spans="1:13" ht="15">
      <c r="A56" s="4" t="s">
        <v>109</v>
      </c>
      <c r="B56" s="4"/>
      <c r="C56" s="4"/>
      <c r="D56" s="10"/>
      <c r="E56" s="1"/>
      <c r="F56" s="1"/>
      <c r="G56" s="10"/>
      <c r="K56" s="10"/>
      <c r="M56" s="10"/>
    </row>
    <row r="57" spans="1:13" ht="15">
      <c r="A57" s="3" t="s">
        <v>110</v>
      </c>
      <c r="D57" s="17">
        <v>360</v>
      </c>
      <c r="E57" s="1"/>
      <c r="F57" s="1"/>
      <c r="G57" s="9"/>
      <c r="K57" s="4"/>
      <c r="M57" s="4"/>
    </row>
    <row r="58" spans="4:13" ht="15">
      <c r="D58" s="16"/>
      <c r="E58" s="1"/>
      <c r="F58" s="1"/>
      <c r="G58" s="9"/>
      <c r="K58" s="4"/>
      <c r="M58" s="4"/>
    </row>
    <row r="59" spans="1:13" ht="15.75" thickBot="1">
      <c r="A59" s="4" t="s">
        <v>61</v>
      </c>
      <c r="B59" s="4"/>
      <c r="D59" s="6">
        <v>236908.56</v>
      </c>
      <c r="E59" s="1"/>
      <c r="F59" s="1"/>
      <c r="G59" s="6">
        <f>G54+G27+G10</f>
        <v>277675.42</v>
      </c>
      <c r="I59" s="4" t="s">
        <v>55</v>
      </c>
      <c r="K59" s="6">
        <v>236908.56</v>
      </c>
      <c r="M59" s="6">
        <f>M44+M34+M23</f>
        <v>277675.42000000004</v>
      </c>
    </row>
    <row r="60" spans="4:13" ht="15.75" thickTop="1">
      <c r="D60" s="4"/>
      <c r="E60" s="1"/>
      <c r="F60" s="1"/>
      <c r="G60" s="9"/>
      <c r="K60" s="4"/>
      <c r="M60" s="4"/>
    </row>
    <row r="61" spans="1:13" ht="15">
      <c r="A61" s="23" t="s">
        <v>115</v>
      </c>
      <c r="B61" s="23"/>
      <c r="C61" s="23"/>
      <c r="D61" s="23"/>
      <c r="E61" s="23"/>
      <c r="F61" s="23"/>
      <c r="G61" s="23"/>
      <c r="I61" s="23" t="s">
        <v>124</v>
      </c>
      <c r="J61" s="23"/>
      <c r="K61" s="23"/>
      <c r="L61" s="23"/>
      <c r="M61" s="23"/>
    </row>
    <row r="62" spans="1:13" ht="15" customHeight="1">
      <c r="A62" s="23" t="s">
        <v>114</v>
      </c>
      <c r="B62" s="23"/>
      <c r="C62" s="23"/>
      <c r="D62" s="23"/>
      <c r="E62" s="23"/>
      <c r="F62" s="23"/>
      <c r="G62" s="23"/>
      <c r="I62" s="23" t="s">
        <v>114</v>
      </c>
      <c r="J62" s="23"/>
      <c r="K62" s="23"/>
      <c r="L62" s="23"/>
      <c r="M62" s="23"/>
    </row>
    <row r="63" spans="4:12" s="1" customFormat="1" ht="15">
      <c r="D63" s="9" t="s">
        <v>32</v>
      </c>
      <c r="G63" s="9" t="s">
        <v>33</v>
      </c>
      <c r="I63" s="3"/>
      <c r="J63" s="3"/>
      <c r="K63" s="3"/>
      <c r="L63" s="3"/>
    </row>
    <row r="64" spans="4:13" s="1" customFormat="1" ht="15">
      <c r="D64" s="9" t="s">
        <v>34</v>
      </c>
      <c r="G64" s="9" t="s">
        <v>35</v>
      </c>
      <c r="I64" s="3"/>
      <c r="K64" s="4" t="s">
        <v>32</v>
      </c>
      <c r="M64" s="4" t="s">
        <v>92</v>
      </c>
    </row>
    <row r="65" spans="1:13" s="1" customFormat="1" ht="15">
      <c r="A65" s="9" t="s">
        <v>69</v>
      </c>
      <c r="D65" s="9" t="s">
        <v>116</v>
      </c>
      <c r="G65" s="9" t="s">
        <v>117</v>
      </c>
      <c r="I65" s="3"/>
      <c r="K65" s="4" t="s">
        <v>34</v>
      </c>
      <c r="M65" s="4" t="s">
        <v>93</v>
      </c>
    </row>
    <row r="66" spans="1:13" s="1" customFormat="1" ht="15">
      <c r="A66" s="9" t="s">
        <v>70</v>
      </c>
      <c r="D66" s="1">
        <v>144717.53</v>
      </c>
      <c r="G66" s="1">
        <v>192937.02</v>
      </c>
      <c r="I66" s="3"/>
      <c r="K66" s="4" t="s">
        <v>116</v>
      </c>
      <c r="M66" s="4" t="s">
        <v>125</v>
      </c>
    </row>
    <row r="67" spans="1:13" s="1" customFormat="1" ht="15">
      <c r="A67" s="9" t="s">
        <v>71</v>
      </c>
      <c r="D67" s="1">
        <v>74416.03</v>
      </c>
      <c r="G67" s="1">
        <v>137653.18</v>
      </c>
      <c r="I67" s="4" t="s">
        <v>94</v>
      </c>
      <c r="K67" s="1">
        <v>17975.81</v>
      </c>
      <c r="M67" s="1">
        <v>40073.89</v>
      </c>
    </row>
    <row r="68" spans="1:13" s="1" customFormat="1" ht="15.75" thickBot="1">
      <c r="A68" s="9" t="s">
        <v>88</v>
      </c>
      <c r="B68" s="9"/>
      <c r="D68" s="6">
        <f>D66-D67</f>
        <v>70301.5</v>
      </c>
      <c r="G68" s="6">
        <f>G66-G67</f>
        <v>55283.84</v>
      </c>
      <c r="I68" s="4" t="s">
        <v>95</v>
      </c>
      <c r="K68" s="3"/>
      <c r="M68" s="3"/>
    </row>
    <row r="69" spans="1:13" s="1" customFormat="1" ht="15.75" thickTop="1">
      <c r="A69" s="9" t="s">
        <v>72</v>
      </c>
      <c r="G69" s="1">
        <v>61400</v>
      </c>
      <c r="I69" s="4" t="s">
        <v>96</v>
      </c>
      <c r="K69" s="1">
        <v>-18373.71</v>
      </c>
      <c r="M69" s="1">
        <v>-58447.6</v>
      </c>
    </row>
    <row r="70" spans="1:13" s="1" customFormat="1" ht="15.75" thickBot="1">
      <c r="A70" s="9" t="s">
        <v>73</v>
      </c>
      <c r="D70" s="6">
        <f>D68+D69</f>
        <v>70301.5</v>
      </c>
      <c r="G70" s="6">
        <f>G68+G69</f>
        <v>116683.84</v>
      </c>
      <c r="I70" s="4" t="s">
        <v>97</v>
      </c>
      <c r="K70" s="6">
        <v>-397.9</v>
      </c>
      <c r="M70" s="6">
        <v>-18373.71</v>
      </c>
    </row>
    <row r="71" spans="4:10" s="1" customFormat="1" ht="15.75" thickTop="1">
      <c r="D71" s="9"/>
      <c r="G71" s="9"/>
      <c r="I71" s="1" t="s">
        <v>126</v>
      </c>
      <c r="J71" s="1">
        <v>7916.77</v>
      </c>
    </row>
    <row r="72" spans="1:9" s="1" customFormat="1" ht="15">
      <c r="A72" s="9" t="s">
        <v>87</v>
      </c>
      <c r="B72" s="9"/>
      <c r="C72" s="1">
        <v>35172.59</v>
      </c>
      <c r="F72" s="1">
        <v>39546.27</v>
      </c>
      <c r="G72" s="10"/>
      <c r="I72" s="1" t="s">
        <v>127</v>
      </c>
    </row>
    <row r="73" spans="1:11" s="1" customFormat="1" ht="15">
      <c r="A73" s="9" t="s">
        <v>74</v>
      </c>
      <c r="C73" s="2">
        <v>8523.59</v>
      </c>
      <c r="D73" s="2">
        <f>C72+C73</f>
        <v>43696.17999999999</v>
      </c>
      <c r="F73" s="2">
        <v>21988.87</v>
      </c>
      <c r="G73" s="2">
        <f>F72+F73</f>
        <v>61535.14</v>
      </c>
      <c r="I73" s="1" t="s">
        <v>128</v>
      </c>
      <c r="J73" s="2"/>
      <c r="K73" s="2">
        <v>7916.77</v>
      </c>
    </row>
    <row r="74" spans="1:7" s="1" customFormat="1" ht="15.75" thickBot="1">
      <c r="A74" s="9" t="s">
        <v>86</v>
      </c>
      <c r="B74" s="9"/>
      <c r="C74" s="9"/>
      <c r="D74" s="1">
        <f>D70-D73</f>
        <v>26605.320000000007</v>
      </c>
      <c r="G74" s="9">
        <f>G70-G73</f>
        <v>55148.7</v>
      </c>
    </row>
    <row r="75" spans="1:13" s="1" customFormat="1" ht="16.5" thickBot="1" thickTop="1">
      <c r="A75" s="9" t="s">
        <v>75</v>
      </c>
      <c r="I75" s="4" t="s">
        <v>98</v>
      </c>
      <c r="K75" s="7">
        <v>-8314.67</v>
      </c>
      <c r="M75" s="7">
        <v>-18373.71</v>
      </c>
    </row>
    <row r="76" spans="1:6" s="1" customFormat="1" ht="15.75" thickTop="1">
      <c r="A76" s="9" t="s">
        <v>76</v>
      </c>
      <c r="C76" s="2">
        <v>18.25</v>
      </c>
      <c r="F76" s="2">
        <v>45.17</v>
      </c>
    </row>
    <row r="77" spans="3:6" s="1" customFormat="1" ht="15">
      <c r="C77" s="1">
        <v>18.25</v>
      </c>
      <c r="F77" s="2">
        <v>45.17</v>
      </c>
    </row>
    <row r="78" spans="1:13" s="1" customFormat="1" ht="15">
      <c r="A78" s="9" t="s">
        <v>77</v>
      </c>
      <c r="I78" s="3"/>
      <c r="K78" s="4"/>
      <c r="M78" s="4"/>
    </row>
    <row r="79" spans="1:13" s="1" customFormat="1" ht="15">
      <c r="A79" s="9" t="s">
        <v>78</v>
      </c>
      <c r="B79" s="1">
        <v>2626.08</v>
      </c>
      <c r="C79" s="1">
        <v>2626.08</v>
      </c>
      <c r="D79" s="2">
        <v>-2607.83</v>
      </c>
      <c r="E79" s="1">
        <v>2812.64</v>
      </c>
      <c r="F79" s="1">
        <v>2812.64</v>
      </c>
      <c r="G79" s="2">
        <v>-2767.47</v>
      </c>
      <c r="K79" s="10"/>
      <c r="L79" s="10"/>
      <c r="M79" s="10"/>
    </row>
    <row r="80" spans="1:13" s="1" customFormat="1" ht="15.75" thickBot="1">
      <c r="A80" s="9" t="s">
        <v>85</v>
      </c>
      <c r="B80" s="9"/>
      <c r="C80" s="9"/>
      <c r="D80" s="6">
        <f>D74+D79</f>
        <v>23997.490000000005</v>
      </c>
      <c r="G80" s="13">
        <f>G74+G79</f>
        <v>52381.229999999996</v>
      </c>
      <c r="K80" s="10"/>
      <c r="L80" s="10"/>
      <c r="M80" s="10"/>
    </row>
    <row r="81" spans="1:13" s="1" customFormat="1" ht="15.75" thickTop="1">
      <c r="A81" s="9"/>
      <c r="B81" s="9"/>
      <c r="C81" s="9"/>
      <c r="D81" s="10"/>
      <c r="G81" s="18"/>
      <c r="K81" s="10"/>
      <c r="L81" s="10"/>
      <c r="M81" s="10"/>
    </row>
    <row r="82" spans="1:7" s="1" customFormat="1" ht="15">
      <c r="A82" s="9" t="s">
        <v>118</v>
      </c>
      <c r="B82" s="9"/>
      <c r="C82" s="9"/>
      <c r="D82" s="10"/>
      <c r="G82" s="18"/>
    </row>
    <row r="83" spans="1:3" s="1" customFormat="1" ht="15">
      <c r="A83" s="9" t="s">
        <v>119</v>
      </c>
      <c r="C83" s="1">
        <v>1385.25</v>
      </c>
    </row>
    <row r="84" spans="1:6" s="1" customFormat="1" ht="15">
      <c r="A84" s="9" t="s">
        <v>120</v>
      </c>
      <c r="C84" s="2">
        <v>853.71</v>
      </c>
      <c r="F84" s="2"/>
    </row>
    <row r="85" spans="1:6" s="1" customFormat="1" ht="15">
      <c r="A85" s="9"/>
      <c r="C85" s="10">
        <f>SUM(C83:C84)</f>
        <v>2238.96</v>
      </c>
      <c r="F85" s="10"/>
    </row>
    <row r="86" s="1" customFormat="1" ht="15">
      <c r="A86" s="9" t="s">
        <v>77</v>
      </c>
    </row>
    <row r="87" spans="1:5" s="1" customFormat="1" ht="15">
      <c r="A87" s="9" t="s">
        <v>79</v>
      </c>
      <c r="B87" s="1">
        <v>5336.11</v>
      </c>
      <c r="E87" s="1">
        <v>12307.34</v>
      </c>
    </row>
    <row r="88" spans="1:2" s="1" customFormat="1" ht="15">
      <c r="A88" s="9" t="s">
        <v>121</v>
      </c>
      <c r="B88" s="1">
        <v>547.18</v>
      </c>
    </row>
    <row r="89" spans="1:2" s="1" customFormat="1" ht="15">
      <c r="A89" s="9" t="s">
        <v>122</v>
      </c>
      <c r="B89" s="1">
        <v>2377.35</v>
      </c>
    </row>
    <row r="90" spans="1:7" s="1" customFormat="1" ht="15">
      <c r="A90" s="9" t="s">
        <v>80</v>
      </c>
      <c r="B90" s="2"/>
      <c r="C90" s="2">
        <v>8260.64</v>
      </c>
      <c r="D90" s="2">
        <v>-6021.68</v>
      </c>
      <c r="E90" s="2"/>
      <c r="F90" s="2">
        <f>E87</f>
        <v>12307.34</v>
      </c>
      <c r="G90" s="2">
        <f>-F90</f>
        <v>-12307.34</v>
      </c>
    </row>
    <row r="91" spans="1:7" s="1" customFormat="1" ht="15.75" thickBot="1">
      <c r="A91" s="9" t="s">
        <v>83</v>
      </c>
      <c r="B91" s="9"/>
      <c r="D91" s="6">
        <f>D80+D90</f>
        <v>17975.810000000005</v>
      </c>
      <c r="G91" s="13">
        <f>G80+G90</f>
        <v>40073.89</v>
      </c>
    </row>
    <row r="92" spans="6:7" s="1" customFormat="1" ht="15.75" thickTop="1">
      <c r="F92" s="9"/>
      <c r="G92" s="9"/>
    </row>
    <row r="93" s="1" customFormat="1" ht="15">
      <c r="A93" s="9" t="s">
        <v>81</v>
      </c>
    </row>
    <row r="94" spans="1:4" s="1" customFormat="1" ht="15">
      <c r="A94" s="1" t="s">
        <v>89</v>
      </c>
      <c r="D94" s="1">
        <v>10365.82</v>
      </c>
    </row>
    <row r="95" spans="1:7" s="1" customFormat="1" ht="15">
      <c r="A95" s="1" t="s">
        <v>90</v>
      </c>
      <c r="D95" s="9"/>
      <c r="G95" s="9"/>
    </row>
    <row r="96" spans="1:7" s="1" customFormat="1" ht="15">
      <c r="A96" s="1" t="s">
        <v>91</v>
      </c>
      <c r="C96" s="1">
        <v>10365.82</v>
      </c>
      <c r="D96" s="9"/>
      <c r="G96" s="9"/>
    </row>
    <row r="97" spans="1:7" s="1" customFormat="1" ht="15">
      <c r="A97" s="9" t="s">
        <v>84</v>
      </c>
      <c r="B97" s="9"/>
      <c r="D97" s="19"/>
      <c r="G97" s="19"/>
    </row>
    <row r="98" spans="1:7" s="1" customFormat="1" ht="15.75" thickBot="1">
      <c r="A98" s="9" t="s">
        <v>82</v>
      </c>
      <c r="D98" s="8">
        <v>17975.81</v>
      </c>
      <c r="G98" s="20">
        <f>G91</f>
        <v>40073.89</v>
      </c>
    </row>
    <row r="99" spans="4:7" s="1" customFormat="1" ht="15.75" thickTop="1">
      <c r="D99" s="9"/>
      <c r="G99" s="9"/>
    </row>
    <row r="100" s="1" customFormat="1" ht="15">
      <c r="A100" s="9"/>
    </row>
    <row r="101" spans="2:11" s="1" customFormat="1" ht="15">
      <c r="B101" s="1" t="s">
        <v>99</v>
      </c>
      <c r="F101" s="9"/>
      <c r="G101" s="9"/>
      <c r="K101" s="1" t="s">
        <v>101</v>
      </c>
    </row>
    <row r="102" s="1" customFormat="1" ht="15"/>
    <row r="103" s="1" customFormat="1" ht="15"/>
    <row r="104" spans="2:11" s="1" customFormat="1" ht="15">
      <c r="B104" s="1" t="s">
        <v>100</v>
      </c>
      <c r="K104" s="1" t="s">
        <v>123</v>
      </c>
    </row>
    <row r="105" s="1" customFormat="1" ht="15"/>
    <row r="106" s="1" customFormat="1" ht="15"/>
    <row r="107" s="1" customFormat="1" ht="15"/>
    <row r="108" spans="9:13" s="1" customFormat="1" ht="15">
      <c r="I108" s="3"/>
      <c r="J108" s="3"/>
      <c r="K108" s="3"/>
      <c r="L108" s="3"/>
      <c r="M108" s="3"/>
    </row>
    <row r="109" spans="9:13" s="1" customFormat="1" ht="15">
      <c r="I109" s="3"/>
      <c r="J109" s="3"/>
      <c r="K109" s="3"/>
      <c r="L109" s="3"/>
      <c r="M109" s="3"/>
    </row>
  </sheetData>
  <sheetProtection/>
  <mergeCells count="10">
    <mergeCell ref="A1:M1"/>
    <mergeCell ref="A2:M2"/>
    <mergeCell ref="A61:G61"/>
    <mergeCell ref="A62:G62"/>
    <mergeCell ref="I61:M61"/>
    <mergeCell ref="I62:M62"/>
    <mergeCell ref="J3:J4"/>
    <mergeCell ref="K3:K4"/>
    <mergeCell ref="L3:L4"/>
    <mergeCell ref="M3:M4"/>
  </mergeCells>
  <printOptions/>
  <pageMargins left="0.11811023622047245" right="0.1968503937007874" top="0.35433070866141736" bottom="0.1968503937007874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slibero</cp:lastModifiedBy>
  <cp:lastPrinted>2014-05-28T15:32:53Z</cp:lastPrinted>
  <dcterms:created xsi:type="dcterms:W3CDTF">2013-07-08T11:47:49Z</dcterms:created>
  <dcterms:modified xsi:type="dcterms:W3CDTF">2014-05-30T04:44:19Z</dcterms:modified>
  <cp:category/>
  <cp:version/>
  <cp:contentType/>
  <cp:contentStatus/>
</cp:coreProperties>
</file>